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K8" i="2"/>
  <c r="K9"/>
  <c r="M11"/>
  <c r="C14"/>
  <c r="C15"/>
  <c r="C16" s="1"/>
  <c r="M18"/>
  <c r="M22" s="1"/>
  <c r="I19"/>
  <c r="I24"/>
  <c r="I28" s="1"/>
  <c r="E27"/>
  <c r="I34"/>
  <c r="M34"/>
  <c r="E38"/>
  <c r="G39"/>
  <c r="I41"/>
  <c r="M28" s="1"/>
  <c r="E44"/>
  <c r="E50"/>
  <c r="C55"/>
  <c r="I55"/>
  <c r="C56"/>
  <c r="E58"/>
  <c r="I62"/>
  <c r="I70" s="1"/>
  <c r="E65"/>
  <c r="E73"/>
  <c r="M24" l="1"/>
  <c r="I29"/>
  <c r="I36" s="1"/>
  <c r="E75"/>
  <c r="E79" s="1"/>
  <c r="E52"/>
</calcChain>
</file>

<file path=xl/sharedStrings.xml><?xml version="1.0" encoding="utf-8"?>
<sst xmlns="http://schemas.openxmlformats.org/spreadsheetml/2006/main" count="195" uniqueCount="181">
  <si>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</si>
  <si>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</si>
  <si>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</si>
  <si>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</si>
  <si>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</si>
  <si>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</si>
  <si>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</si>
  <si>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H. Taufik Ridlo.Lc.Dipl.Ec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</si>
  <si>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</si>
  <si>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</si>
  <si>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</si>
  <si>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</si>
  <si>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</si>
  <si>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</si>
  <si>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</si>
  <si>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</si>
  <si>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</si>
  <si>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</si>
  <si>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</si>
  <si>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</si>
  <si>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</si>
  <si>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</si>
  <si>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</si>
  <si>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</si>
  <si>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</si>
  <si>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</si>
  <si>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</si>
  <si>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</si>
  <si>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</si>
  <si>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</si>
  <si>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</si>
  <si>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</si>
  <si>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</si>
  <si>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</si>
  <si>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</si>
  <si>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</si>
  <si>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</si>
  <si>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</si>
  <si>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</si>
  <si>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</si>
  <si>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</si>
  <si>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</si>
  <si>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</si>
  <si>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</si>
  <si>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</si>
  <si>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</si>
  <si>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</si>
  <si>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</si>
  <si>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</si>
  <si>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</si>
  <si>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</si>
  <si>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</si>
  <si>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</si>
  <si>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</si>
  <si>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</si>
  <si>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</si>
  <si>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</si>
  <si>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</si>
  <si>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</si>
  <si>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</si>
  <si>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</si>
  <si>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</si>
  <si>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</si>
  <si>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</si>
  <si>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</si>
  <si>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</si>
  <si>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</si>
  <si>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</si>
  <si>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</si>
  <si>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</si>
  <si>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</si>
  <si>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</si>
  <si>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</si>
  <si>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</si>
  <si>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</si>
  <si>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</si>
  <si>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</si>
  <si>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</si>
  <si>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</si>
  <si>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</si>
  <si>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</si>
  <si>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</si>
  <si>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</si>
  <si>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</si>
  <si>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</si>
  <si>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</si>
  <si>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</si>
  <si>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</si>
  <si>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</si>
  <si>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</si>
  <si>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</si>
  <si>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</si>
  <si>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</si>
  <si>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</si>
  <si>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</si>
  <si>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</si>
  <si>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</si>
  <si>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</si>
  <si>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</si>
  <si>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</si>
  <si>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</si>
  <si>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</si>
  <si>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</si>
  <si>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</si>
  <si>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</si>
  <si>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</si>
  <si>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</si>
  <si>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</si>
  <si>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</si>
  <si>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</si>
  <si>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</si>
  <si>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</si>
  <si>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</si>
  <si>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</si>
  <si>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</si>
  <si>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</si>
  <si>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</si>
  <si>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</si>
  <si>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</si>
  <si>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</si>
  <si>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</si>
  <si>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</si>
  <si>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</si>
  <si>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</si>
  <si>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</si>
  <si>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</si>
  <si>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</si>
  <si>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</si>
  <si>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</si>
  <si>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</si>
  <si>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</si>
  <si>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</si>
  <si>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</si>
  <si>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</si>
  <si>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</si>
  <si>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PT. Reasuransi Internasional Indonesia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</si>
  <si>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</si>
  <si>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</si>
  <si>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</si>
  <si>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</si>
  <si>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</si>
  <si>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</si>
  <si>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</si>
  <si>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</si>
  <si>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</si>
  <si>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</si>
  <si>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</si>
  <si>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</si>
  <si>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</si>
  <si>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</si>
  <si>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</si>
  <si>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</si>
  <si>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</si>
  <si>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</si>
  <si>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</si>
  <si>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</si>
  <si>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</si>
  <si>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</si>
  <si>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</si>
  <si>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</si>
  <si>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</si>
  <si>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</si>
  <si>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</si>
  <si>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</si>
  <si>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</si>
  <si>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</si>
  <si>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</si>
  <si>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</si>
  <si>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</si>
  <si>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</si>
  <si>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</si>
  <si>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</si>
  <si>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</si>
  <si>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</si>
  <si>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PER 31 MARET 2016</t>
  </si>
  <si>
    <t>Per 31 MARET 2016</t>
  </si>
  <si>
    <t>TRIWULAN I TAHUN 2016</t>
  </si>
  <si>
    <t>TW I - 2016</t>
  </si>
  <si>
    <t>Per 31 Maret 2016</t>
  </si>
  <si>
    <t>Triwulan I Tahun 2016</t>
  </si>
  <si>
    <t>Jakarta, 02 Mei 2016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</si>
</sst>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5" formatCode="0.000%"/>
  </numFmts>
  <fonts count="35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  <font>
      <sz val="11"/>
      <name val="Bookman Old Style"/>
      <family val="1"/>
    </font>
    <font>
      <sz val="14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64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64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23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 applyProtection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22" xfId="0" applyFont="1" applyFill="1" applyBorder="1" applyAlignment="1" applyProtection="1">
      <alignment wrapText="1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5" fillId="0" borderId="2" xfId="0" applyFont="1" applyBorder="1" applyAlignment="1" applyProtection="1"/>
    <xf numFmtId="0" fontId="19" fillId="0" borderId="22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5" fillId="0" borderId="26" xfId="0" applyFont="1" applyFill="1" applyBorder="1" applyAlignment="1" applyProtection="1"/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18" xfId="0" applyFont="1" applyFill="1" applyBorder="1" applyAlignment="1" applyProtection="1"/>
    <xf numFmtId="0" fontId="25" fillId="0" borderId="18" xfId="0" applyFont="1" applyFill="1" applyBorder="1" applyAlignment="1" applyProtection="1">
      <alignment horizontal="right" vertical="justify"/>
    </xf>
    <xf numFmtId="0" fontId="19" fillId="0" borderId="0" xfId="0" applyFont="1" applyFill="1" applyBorder="1" applyAlignment="1">
      <alignment horizontal="left" indent="1"/>
    </xf>
    <xf numFmtId="0" fontId="19" fillId="0" borderId="28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/>
    <xf numFmtId="0" fontId="19" fillId="0" borderId="0" xfId="0" applyFont="1" applyFill="1" applyBorder="1" applyAlignment="1" applyProtection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5" fillId="0" borderId="26" xfId="0" applyFont="1" applyBorder="1" applyAlignment="1"/>
    <xf numFmtId="3" fontId="19" fillId="0" borderId="0" xfId="0" applyNumberFormat="1" applyFont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0" fontId="19" fillId="0" borderId="41" xfId="0" applyFont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44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0" xfId="0" applyFont="1" applyBorder="1" applyAlignment="1">
      <alignment wrapText="1"/>
    </xf>
    <xf numFmtId="0" fontId="20" fillId="0" borderId="43" xfId="0" applyFont="1" applyBorder="1" applyAlignment="1"/>
    <xf numFmtId="0" fontId="20" fillId="0" borderId="0" xfId="0" applyFont="1" applyBorder="1" applyAlignment="1" applyProtection="1"/>
    <xf numFmtId="165" fontId="19" fillId="0" borderId="6" xfId="0" quotePrefix="1" applyNumberFormat="1" applyFont="1" applyBorder="1" applyAlignment="1">
      <alignment horizontal="right"/>
    </xf>
    <xf numFmtId="165" fontId="19" fillId="0" borderId="45" xfId="0" quotePrefix="1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39" fontId="22" fillId="0" borderId="0" xfId="0" applyNumberFormat="1" applyFont="1" applyBorder="1" applyAlignment="1" applyProtection="1">
      <alignment horizontal="left" vertical="center"/>
    </xf>
    <xf numFmtId="39" fontId="21" fillId="0" borderId="0" xfId="0" applyNumberFormat="1" applyFont="1" applyBorder="1" applyAlignment="1"/>
    <xf numFmtId="39" fontId="25" fillId="0" borderId="20" xfId="0" applyNumberFormat="1" applyFont="1" applyBorder="1" applyAlignment="1">
      <alignment horizontal="center"/>
    </xf>
    <xf numFmtId="39" fontId="19" fillId="0" borderId="23" xfId="0" applyNumberFormat="1" applyFont="1" applyBorder="1" applyAlignment="1"/>
    <xf numFmtId="39" fontId="19" fillId="0" borderId="23" xfId="0" applyNumberFormat="1" applyFont="1" applyFill="1" applyBorder="1" applyAlignment="1"/>
    <xf numFmtId="39" fontId="25" fillId="0" borderId="27" xfId="0" applyNumberFormat="1" applyFont="1" applyFill="1" applyBorder="1" applyAlignment="1"/>
    <xf numFmtId="39" fontId="27" fillId="0" borderId="23" xfId="0" applyNumberFormat="1" applyFont="1" applyFill="1" applyBorder="1" applyAlignment="1"/>
    <xf numFmtId="39" fontId="25" fillId="0" borderId="30" xfId="0" applyNumberFormat="1" applyFont="1" applyFill="1" applyBorder="1" applyAlignment="1"/>
    <xf numFmtId="39" fontId="27" fillId="0" borderId="0" xfId="0" applyNumberFormat="1" applyFont="1" applyFill="1" applyBorder="1" applyAlignment="1"/>
    <xf numFmtId="39" fontId="25" fillId="0" borderId="33" xfId="0" applyNumberFormat="1" applyFont="1" applyFill="1" applyBorder="1" applyAlignment="1">
      <alignment horizontal="left"/>
    </xf>
    <xf numFmtId="39" fontId="26" fillId="0" borderId="36" xfId="0" applyNumberFormat="1" applyFont="1" applyFill="1" applyBorder="1" applyAlignment="1" applyProtection="1">
      <alignment horizontal="center"/>
    </xf>
    <xf numFmtId="39" fontId="25" fillId="0" borderId="20" xfId="0" applyNumberFormat="1" applyFont="1" applyFill="1" applyBorder="1" applyAlignment="1">
      <alignment horizontal="center"/>
    </xf>
    <xf numFmtId="39" fontId="19" fillId="0" borderId="37" xfId="0" applyNumberFormat="1" applyFont="1" applyFill="1" applyBorder="1" applyAlignment="1"/>
    <xf numFmtId="39" fontId="25" fillId="0" borderId="23" xfId="0" applyNumberFormat="1" applyFont="1" applyFill="1" applyBorder="1" applyAlignment="1"/>
    <xf numFmtId="39" fontId="19" fillId="0" borderId="3" xfId="0" applyNumberFormat="1" applyFont="1" applyFill="1" applyBorder="1" applyAlignment="1"/>
    <xf numFmtId="39" fontId="19" fillId="0" borderId="0" xfId="0" applyNumberFormat="1" applyFont="1" applyBorder="1" applyAlignment="1"/>
    <xf numFmtId="39" fontId="20" fillId="0" borderId="0" xfId="0" applyNumberFormat="1" applyFont="1" applyBorder="1" applyAlignment="1"/>
    <xf numFmtId="39" fontId="20" fillId="0" borderId="1" xfId="0" applyNumberFormat="1" applyFont="1" applyAlignment="1"/>
    <xf numFmtId="39" fontId="25" fillId="0" borderId="23" xfId="0" applyNumberFormat="1" applyFont="1" applyBorder="1" applyAlignment="1">
      <alignment horizontal="center"/>
    </xf>
    <xf numFmtId="39" fontId="19" fillId="0" borderId="23" xfId="0" applyNumberFormat="1" applyFont="1" applyFill="1" applyBorder="1" applyAlignment="1">
      <alignment horizontal="right"/>
    </xf>
    <xf numFmtId="39" fontId="33" fillId="0" borderId="23" xfId="0" applyNumberFormat="1" applyFont="1" applyFill="1" applyBorder="1" applyAlignment="1">
      <alignment horizontal="right"/>
    </xf>
    <xf numFmtId="39" fontId="19" fillId="0" borderId="27" xfId="0" applyNumberFormat="1" applyFont="1" applyFill="1" applyBorder="1" applyAlignment="1">
      <alignment horizontal="right"/>
    </xf>
    <xf numFmtId="39" fontId="25" fillId="0" borderId="23" xfId="0" applyNumberFormat="1" applyFont="1" applyFill="1" applyBorder="1" applyAlignment="1">
      <alignment horizontal="right"/>
    </xf>
    <xf numFmtId="39" fontId="19" fillId="0" borderId="20" xfId="0" applyNumberFormat="1" applyFont="1" applyFill="1" applyBorder="1" applyAlignment="1">
      <alignment horizontal="right"/>
    </xf>
    <xf numFmtId="39" fontId="25" fillId="0" borderId="3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/>
    <xf numFmtId="4" fontId="19" fillId="0" borderId="23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19" fillId="0" borderId="3" xfId="0" applyNumberFormat="1" applyFont="1" applyFill="1" applyBorder="1" applyAlignment="1"/>
    <xf numFmtId="2" fontId="19" fillId="0" borderId="23" xfId="0" applyNumberFormat="1" applyFont="1" applyFill="1" applyBorder="1" applyAlignment="1"/>
    <xf numFmtId="39" fontId="25" fillId="0" borderId="20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34" fillId="0" borderId="0" xfId="0" applyFont="1" applyBorder="1" applyAlignment="1"/>
    <xf numFmtId="0" fontId="34" fillId="0" borderId="0" xfId="0" applyFont="1" applyBorder="1" applyAlignment="1" applyProtection="1"/>
    <xf numFmtId="9" fontId="19" fillId="0" borderId="20" xfId="0" applyNumberFormat="1" applyFont="1" applyFill="1" applyBorder="1" applyAlignment="1"/>
    <xf numFmtId="9" fontId="19" fillId="0" borderId="23" xfId="0" applyNumberFormat="1" applyFont="1" applyFill="1" applyBorder="1" applyAlignment="1"/>
    <xf numFmtId="9" fontId="19" fillId="0" borderId="20" xfId="47" applyNumberFormat="1" applyFont="1" applyFill="1" applyBorder="1" applyAlignment="1">
      <alignment horizontal="right"/>
    </xf>
    <xf numFmtId="9" fontId="19" fillId="0" borderId="42" xfId="0" applyNumberFormat="1" applyFont="1" applyFill="1" applyBorder="1" applyAlignment="1"/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9" fontId="19" fillId="0" borderId="6" xfId="0" applyNumberFormat="1" applyFont="1" applyBorder="1" applyAlignment="1"/>
    <xf numFmtId="10" fontId="19" fillId="0" borderId="6" xfId="0" applyNumberFormat="1" applyFont="1" applyBorder="1" applyAlignment="1"/>
    <xf numFmtId="9" fontId="19" fillId="0" borderId="45" xfId="0" applyNumberFormat="1" applyFont="1" applyBorder="1" applyAlignment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F19" colorId="22" zoomScale="71" zoomScaleNormal="71" zoomScaleSheetLayoutView="100" workbookViewId="0">
      <selection activeCell="L58" sqref="L58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145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12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166" t="s">
        <v>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7"/>
      <c r="T2" s="30"/>
      <c r="U2" s="167"/>
      <c r="V2" s="167"/>
      <c r="W2" s="167"/>
      <c r="X2" s="167"/>
      <c r="Y2" s="167"/>
      <c r="Z2" s="167"/>
      <c r="AA2" s="167"/>
      <c r="AB2" s="167"/>
      <c r="AC2" s="30"/>
      <c r="AD2" s="168"/>
      <c r="AE2" s="168"/>
      <c r="AF2" s="168"/>
      <c r="AG2" s="168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166" t="s">
        <v>1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7"/>
      <c r="T3" s="30"/>
      <c r="U3" s="167"/>
      <c r="V3" s="167"/>
      <c r="W3" s="167"/>
      <c r="X3" s="167"/>
      <c r="Y3" s="167"/>
      <c r="Z3" s="167"/>
      <c r="AA3" s="167"/>
      <c r="AB3" s="167"/>
      <c r="AC3" s="30"/>
      <c r="AD3" s="168"/>
      <c r="AE3" s="168"/>
      <c r="AF3" s="168"/>
      <c r="AG3" s="168"/>
      <c r="AH3" s="30"/>
      <c r="AI3" s="168"/>
      <c r="AJ3" s="168"/>
      <c r="AK3" s="168"/>
      <c r="AL3" s="168"/>
      <c r="AM3" s="168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169" t="s">
        <v>174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61"/>
      <c r="E5" s="129"/>
      <c r="F5" s="7"/>
      <c r="G5" s="7"/>
      <c r="H5" s="160"/>
      <c r="I5" s="7"/>
      <c r="J5" s="7"/>
      <c r="K5" s="7"/>
      <c r="L5" s="160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129"/>
      <c r="F6" s="7"/>
      <c r="G6" s="7"/>
      <c r="H6" s="7"/>
      <c r="I6" s="7"/>
      <c r="J6" s="7"/>
      <c r="K6" s="7"/>
      <c r="L6" s="7"/>
      <c r="M6" s="73"/>
      <c r="N6" s="73"/>
      <c r="O6" s="73"/>
      <c r="P6" s="73"/>
      <c r="Q6" s="73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170" t="s">
        <v>2</v>
      </c>
      <c r="D7" s="171"/>
      <c r="E7" s="172"/>
      <c r="F7" s="12"/>
      <c r="G7" s="173" t="s">
        <v>3</v>
      </c>
      <c r="H7" s="174"/>
      <c r="I7" s="175"/>
      <c r="J7" s="30"/>
      <c r="K7" s="176" t="s">
        <v>4</v>
      </c>
      <c r="L7" s="177"/>
      <c r="M7" s="178"/>
      <c r="N7" s="7"/>
      <c r="O7" s="179" t="s">
        <v>5</v>
      </c>
      <c r="P7" s="180"/>
      <c r="Q7" s="180"/>
      <c r="R7" s="18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182" t="s">
        <v>175</v>
      </c>
      <c r="D8" s="183"/>
      <c r="E8" s="184"/>
      <c r="F8" s="13"/>
      <c r="G8" s="185" t="s">
        <v>6</v>
      </c>
      <c r="H8" s="168"/>
      <c r="I8" s="186"/>
      <c r="J8" s="30"/>
      <c r="K8" s="187" t="str">
        <f>G9</f>
        <v>Per 31 Maret 2016</v>
      </c>
      <c r="L8" s="188"/>
      <c r="M8" s="189"/>
      <c r="N8" s="7"/>
      <c r="O8" s="74"/>
      <c r="P8" s="75"/>
      <c r="Q8" s="75"/>
      <c r="R8" s="11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182" t="s">
        <v>176</v>
      </c>
      <c r="D9" s="183"/>
      <c r="E9" s="184"/>
      <c r="F9" s="16"/>
      <c r="G9" s="185" t="s">
        <v>178</v>
      </c>
      <c r="H9" s="168"/>
      <c r="I9" s="186"/>
      <c r="J9" s="30"/>
      <c r="K9" s="185" t="str">
        <f>G10</f>
        <v>Triwulan I Tahun 2016</v>
      </c>
      <c r="L9" s="168"/>
      <c r="M9" s="186"/>
      <c r="N9" s="7"/>
      <c r="O9" s="76">
        <v>1</v>
      </c>
      <c r="P9" s="30" t="s">
        <v>7</v>
      </c>
      <c r="Q9" s="30" t="s">
        <v>8</v>
      </c>
      <c r="R9" s="10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190" t="s">
        <v>9</v>
      </c>
      <c r="D10" s="191"/>
      <c r="E10" s="192"/>
      <c r="F10" s="17"/>
      <c r="G10" s="185" t="s">
        <v>179</v>
      </c>
      <c r="H10" s="168"/>
      <c r="I10" s="186"/>
      <c r="J10" s="30"/>
      <c r="K10" s="193"/>
      <c r="L10" s="194"/>
      <c r="M10" s="78" t="s">
        <v>9</v>
      </c>
      <c r="N10" s="7"/>
      <c r="O10" s="76">
        <v>2</v>
      </c>
      <c r="P10" s="30" t="s">
        <v>10</v>
      </c>
      <c r="Q10" s="30" t="s">
        <v>11</v>
      </c>
      <c r="R10" s="10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12</v>
      </c>
      <c r="D11" s="19" t="s">
        <v>13</v>
      </c>
      <c r="E11" s="130" t="s">
        <v>177</v>
      </c>
      <c r="F11" s="17"/>
      <c r="G11" s="14"/>
      <c r="H11" s="15"/>
      <c r="I11" s="78" t="s">
        <v>9</v>
      </c>
      <c r="J11" s="30"/>
      <c r="K11" s="79"/>
      <c r="L11" s="80" t="s">
        <v>13</v>
      </c>
      <c r="M11" s="68" t="str">
        <f>I12</f>
        <v>TW I - 2016</v>
      </c>
      <c r="N11" s="7"/>
      <c r="O11" s="76"/>
      <c r="P11" s="30"/>
      <c r="Q11" s="30"/>
      <c r="R11" s="10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14</v>
      </c>
      <c r="D12" s="22" t="s">
        <v>15</v>
      </c>
      <c r="E12" s="131"/>
      <c r="F12" s="15"/>
      <c r="G12" s="24" t="s">
        <v>12</v>
      </c>
      <c r="H12" s="19" t="s">
        <v>13</v>
      </c>
      <c r="I12" s="20" t="s">
        <v>177</v>
      </c>
      <c r="J12" s="30"/>
      <c r="K12" s="195" t="s">
        <v>16</v>
      </c>
      <c r="L12" s="196"/>
      <c r="M12" s="197"/>
      <c r="N12" s="7"/>
      <c r="O12" s="35"/>
      <c r="P12" s="30"/>
      <c r="Q12" s="30"/>
      <c r="R12" s="10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17</v>
      </c>
      <c r="E13" s="132">
        <v>21122.28</v>
      </c>
      <c r="F13" s="15"/>
      <c r="G13" s="28"/>
      <c r="H13" s="29"/>
      <c r="I13" s="146"/>
      <c r="J13" s="30"/>
      <c r="K13" s="51"/>
      <c r="L13" s="52"/>
      <c r="M13" s="81"/>
      <c r="N13" s="7"/>
      <c r="O13" s="82"/>
      <c r="P13" s="83"/>
      <c r="Q13" s="83"/>
      <c r="R13" s="11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18</v>
      </c>
      <c r="E14" s="132">
        <v>47290.14</v>
      </c>
      <c r="F14" s="30"/>
      <c r="G14" s="31">
        <v>1</v>
      </c>
      <c r="H14" s="32" t="s">
        <v>19</v>
      </c>
      <c r="I14" s="147"/>
      <c r="J14" s="30"/>
      <c r="K14" s="77"/>
      <c r="L14" s="30"/>
      <c r="M14" s="85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20</v>
      </c>
      <c r="E15" s="132">
        <v>1559.48</v>
      </c>
      <c r="F15" s="30"/>
      <c r="G15" s="31">
        <v>2</v>
      </c>
      <c r="H15" s="33" t="s">
        <v>21</v>
      </c>
      <c r="I15" s="148">
        <v>51638.71</v>
      </c>
      <c r="J15" s="30"/>
      <c r="K15" s="77" t="s">
        <v>22</v>
      </c>
      <c r="L15" s="30"/>
      <c r="M15" s="84"/>
      <c r="N15" s="7"/>
      <c r="O15" s="179" t="s">
        <v>23</v>
      </c>
      <c r="P15" s="180"/>
      <c r="Q15" s="180"/>
      <c r="R15" s="18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24</v>
      </c>
      <c r="E16" s="132"/>
      <c r="F16" s="30"/>
      <c r="G16" s="31">
        <v>3</v>
      </c>
      <c r="H16" s="33" t="s">
        <v>25</v>
      </c>
      <c r="I16" s="147">
        <v>-21371.87</v>
      </c>
      <c r="J16" s="30"/>
      <c r="K16" s="77" t="s">
        <v>26</v>
      </c>
      <c r="L16" s="30"/>
      <c r="M16" s="132">
        <v>180922.91</v>
      </c>
      <c r="N16" s="7"/>
      <c r="O16" s="86">
        <v>1</v>
      </c>
      <c r="P16" s="61" t="s">
        <v>27</v>
      </c>
      <c r="Q16" s="30"/>
      <c r="R16" s="125" t="s">
        <v>28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29</v>
      </c>
      <c r="E17" s="132">
        <v>0</v>
      </c>
      <c r="F17" s="30"/>
      <c r="G17" s="31">
        <v>4</v>
      </c>
      <c r="H17" s="33" t="s">
        <v>30</v>
      </c>
      <c r="I17" s="147">
        <v>-731.95</v>
      </c>
      <c r="J17" s="30"/>
      <c r="K17" s="77" t="s">
        <v>31</v>
      </c>
      <c r="L17" s="30"/>
      <c r="M17" s="132">
        <v>173176.56</v>
      </c>
      <c r="N17" s="7"/>
      <c r="O17" s="87">
        <v>2</v>
      </c>
      <c r="P17" s="83" t="s">
        <v>32</v>
      </c>
      <c r="Q17" s="83"/>
      <c r="R17" s="126" t="s">
        <v>33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34</v>
      </c>
      <c r="E18" s="132">
        <v>0</v>
      </c>
      <c r="F18" s="30"/>
      <c r="G18" s="31">
        <v>5</v>
      </c>
      <c r="H18" s="34" t="s">
        <v>35</v>
      </c>
      <c r="I18" s="147">
        <v>-6922.7</v>
      </c>
      <c r="J18" s="30"/>
      <c r="K18" s="77"/>
      <c r="L18" s="30" t="s">
        <v>36</v>
      </c>
      <c r="M18" s="158">
        <f>M16-M17</f>
        <v>7746.3500000000058</v>
      </c>
      <c r="N18" s="7"/>
      <c r="O18" s="30"/>
      <c r="P18" s="30"/>
      <c r="Q18" s="30"/>
      <c r="R18" s="11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37</v>
      </c>
      <c r="E19" s="132">
        <v>0</v>
      </c>
      <c r="F19" s="30"/>
      <c r="G19" s="31">
        <v>6</v>
      </c>
      <c r="H19" s="34" t="s">
        <v>38</v>
      </c>
      <c r="I19" s="149">
        <f>SUM(I15:I18)</f>
        <v>22612.19</v>
      </c>
      <c r="J19" s="30"/>
      <c r="K19" s="77"/>
      <c r="L19" s="30"/>
      <c r="M19" s="132"/>
      <c r="N19" s="7"/>
      <c r="O19" s="200" t="s">
        <v>39</v>
      </c>
      <c r="P19" s="201"/>
      <c r="Q19" s="201"/>
      <c r="R19" s="20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40</v>
      </c>
      <c r="E20" s="132">
        <v>237573.99</v>
      </c>
      <c r="F20" s="30"/>
      <c r="G20" s="31"/>
      <c r="H20" s="35"/>
      <c r="I20" s="150"/>
      <c r="J20" s="30"/>
      <c r="K20" s="77" t="s">
        <v>41</v>
      </c>
      <c r="L20" s="30" t="s">
        <v>42</v>
      </c>
      <c r="M20" s="132">
        <v>21714</v>
      </c>
      <c r="N20" s="7"/>
      <c r="O20" s="88" t="s">
        <v>43</v>
      </c>
      <c r="P20" s="30"/>
      <c r="Q20" s="30"/>
      <c r="R20" s="108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44</v>
      </c>
      <c r="E21" s="132"/>
      <c r="F21" s="30"/>
      <c r="G21" s="31">
        <v>7</v>
      </c>
      <c r="H21" s="22" t="s">
        <v>45</v>
      </c>
      <c r="I21" s="147"/>
      <c r="J21" s="30"/>
      <c r="K21" s="77"/>
      <c r="L21" s="30"/>
      <c r="M21" s="132"/>
      <c r="N21" s="7"/>
      <c r="O21" s="35" t="s">
        <v>173</v>
      </c>
      <c r="P21" s="30"/>
      <c r="Q21" s="30"/>
      <c r="R21" s="108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46</v>
      </c>
      <c r="E22" s="132">
        <v>0</v>
      </c>
      <c r="F22" s="30"/>
      <c r="G22" s="31">
        <v>8</v>
      </c>
      <c r="H22" s="33" t="s">
        <v>47</v>
      </c>
      <c r="I22" s="147">
        <v>-14360.96</v>
      </c>
      <c r="J22" s="30"/>
      <c r="K22" s="77" t="s">
        <v>48</v>
      </c>
      <c r="L22" s="30"/>
      <c r="M22" s="132">
        <f>M18-M20</f>
        <v>-13967.649999999994</v>
      </c>
      <c r="N22" s="7"/>
      <c r="O22" s="34" t="s">
        <v>49</v>
      </c>
      <c r="P22" s="35"/>
      <c r="Q22" s="30"/>
      <c r="R22" s="10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50</v>
      </c>
      <c r="E23" s="132">
        <v>0</v>
      </c>
      <c r="F23" s="30"/>
      <c r="G23" s="31">
        <v>9</v>
      </c>
      <c r="H23" s="33" t="s">
        <v>51</v>
      </c>
      <c r="I23" s="147">
        <v>1596.01</v>
      </c>
      <c r="J23" s="89"/>
      <c r="K23" s="77"/>
      <c r="L23" s="30"/>
      <c r="M23" s="132"/>
      <c r="N23" s="7"/>
      <c r="O23" s="35" t="s">
        <v>52</v>
      </c>
      <c r="P23" s="30"/>
      <c r="Q23" s="30"/>
      <c r="R23" s="108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53</v>
      </c>
      <c r="E24" s="132">
        <v>0</v>
      </c>
      <c r="F24" s="30"/>
      <c r="G24" s="31">
        <v>10</v>
      </c>
      <c r="H24" s="37" t="s">
        <v>54</v>
      </c>
      <c r="I24" s="151">
        <f>SUM(I22:I23)</f>
        <v>-12764.949999999999</v>
      </c>
      <c r="J24" s="89"/>
      <c r="K24" s="77" t="s">
        <v>55</v>
      </c>
      <c r="L24" s="30"/>
      <c r="M24" s="159">
        <f>M18/M20</f>
        <v>0.35674449663811392</v>
      </c>
      <c r="N24" s="7"/>
      <c r="O24" s="35" t="s">
        <v>56</v>
      </c>
      <c r="P24" s="30"/>
      <c r="Q24" s="30"/>
      <c r="R24" s="10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8">
        <v>8</v>
      </c>
      <c r="D25" s="26" t="s">
        <v>57</v>
      </c>
      <c r="E25" s="132">
        <v>651.23</v>
      </c>
      <c r="F25" s="30"/>
      <c r="G25" s="31">
        <v>11</v>
      </c>
      <c r="H25" s="34" t="s">
        <v>58</v>
      </c>
      <c r="I25" s="147"/>
      <c r="J25" s="89"/>
      <c r="K25" s="90"/>
      <c r="L25" s="91"/>
      <c r="M25" s="92"/>
      <c r="N25" s="7"/>
      <c r="O25" s="35"/>
      <c r="P25" s="30"/>
      <c r="Q25" s="30"/>
      <c r="R25" s="10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6">
        <v>9</v>
      </c>
      <c r="D26" s="26" t="s">
        <v>59</v>
      </c>
      <c r="E26" s="132">
        <v>424.29</v>
      </c>
      <c r="F26" s="30"/>
      <c r="G26" s="31"/>
      <c r="H26" s="34" t="s">
        <v>60</v>
      </c>
      <c r="I26" s="147">
        <v>0</v>
      </c>
      <c r="J26" s="89"/>
      <c r="K26" s="30"/>
      <c r="L26" s="30"/>
      <c r="M26" s="30"/>
      <c r="N26" s="7"/>
      <c r="O26" s="88" t="s">
        <v>61</v>
      </c>
      <c r="P26" s="30"/>
      <c r="Q26" s="30"/>
      <c r="R26" s="10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9" t="s">
        <v>62</v>
      </c>
      <c r="E27" s="133">
        <f>SUM(E13:E26)</f>
        <v>308621.40999999997</v>
      </c>
      <c r="F27" s="30"/>
      <c r="G27" s="31">
        <v>12</v>
      </c>
      <c r="H27" s="33" t="s">
        <v>63</v>
      </c>
      <c r="I27" s="147">
        <v>-1875.78</v>
      </c>
      <c r="J27" s="89"/>
      <c r="K27" s="30"/>
      <c r="L27" s="30"/>
      <c r="M27" s="30"/>
      <c r="N27" s="7"/>
      <c r="O27" s="93" t="s">
        <v>172</v>
      </c>
      <c r="P27" s="94"/>
      <c r="Q27" s="30"/>
      <c r="R27" s="10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6"/>
      <c r="D28" s="40"/>
      <c r="E28" s="132"/>
      <c r="F28" s="16"/>
      <c r="G28" s="31">
        <v>13</v>
      </c>
      <c r="H28" s="33" t="s">
        <v>64</v>
      </c>
      <c r="I28" s="147">
        <f>I27+I24</f>
        <v>-14640.73</v>
      </c>
      <c r="J28" s="89"/>
      <c r="K28" s="206" t="s">
        <v>65</v>
      </c>
      <c r="L28" s="207"/>
      <c r="M28" s="95" t="str">
        <f>I41</f>
        <v>TW I - 2016</v>
      </c>
      <c r="N28" s="7"/>
      <c r="O28" s="93" t="s">
        <v>66</v>
      </c>
      <c r="P28" s="94"/>
      <c r="Q28" s="30"/>
      <c r="R28" s="10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41" t="s">
        <v>67</v>
      </c>
      <c r="D29" s="39" t="s">
        <v>68</v>
      </c>
      <c r="E29" s="132"/>
      <c r="F29" s="30"/>
      <c r="G29" s="31">
        <v>14</v>
      </c>
      <c r="H29" s="22" t="s">
        <v>69</v>
      </c>
      <c r="I29" s="149">
        <f>I19+I28</f>
        <v>7971.4599999999991</v>
      </c>
      <c r="J29" s="89"/>
      <c r="K29" s="96"/>
      <c r="L29" s="97"/>
      <c r="M29" s="85"/>
      <c r="N29" s="7"/>
      <c r="O29" s="93" t="s">
        <v>70</v>
      </c>
      <c r="P29" s="94"/>
      <c r="Q29" s="30"/>
      <c r="R29" s="10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25">
        <v>1</v>
      </c>
      <c r="D30" s="26" t="s">
        <v>71</v>
      </c>
      <c r="E30" s="132">
        <v>41648.660000000003</v>
      </c>
      <c r="F30" s="30"/>
      <c r="G30" s="31"/>
      <c r="H30" s="22"/>
      <c r="I30" s="147"/>
      <c r="J30" s="89"/>
      <c r="K30" s="77" t="s">
        <v>72</v>
      </c>
      <c r="L30" s="30"/>
      <c r="M30" s="23"/>
      <c r="N30" s="7"/>
      <c r="O30" s="93" t="s">
        <v>73</v>
      </c>
      <c r="P30" s="94"/>
      <c r="Q30" s="30"/>
      <c r="R30" s="10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25">
        <v>2</v>
      </c>
      <c r="D31" s="26" t="s">
        <v>74</v>
      </c>
      <c r="E31" s="132">
        <v>4416.8599999999997</v>
      </c>
      <c r="F31" s="30"/>
      <c r="G31" s="31">
        <v>15</v>
      </c>
      <c r="H31" s="22" t="s">
        <v>75</v>
      </c>
      <c r="I31" s="147"/>
      <c r="J31" s="89"/>
      <c r="K31" s="77"/>
      <c r="L31" s="30" t="s">
        <v>76</v>
      </c>
      <c r="M31" s="27">
        <v>5000</v>
      </c>
      <c r="N31" s="7"/>
      <c r="O31" s="93" t="s">
        <v>77</v>
      </c>
      <c r="P31" s="30"/>
      <c r="Q31" s="30"/>
      <c r="R31" s="10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25">
        <v>3</v>
      </c>
      <c r="D32" s="26" t="s">
        <v>78</v>
      </c>
      <c r="E32" s="132">
        <v>13181.73</v>
      </c>
      <c r="F32" s="30"/>
      <c r="G32" s="31">
        <v>16</v>
      </c>
      <c r="H32" s="33" t="s">
        <v>79</v>
      </c>
      <c r="I32" s="147">
        <v>2754.02</v>
      </c>
      <c r="J32" s="89"/>
      <c r="K32" s="77"/>
      <c r="L32" s="30" t="s">
        <v>80</v>
      </c>
      <c r="M32" s="27">
        <v>0</v>
      </c>
      <c r="N32" s="7"/>
      <c r="O32" s="93" t="s">
        <v>81</v>
      </c>
      <c r="P32" s="94"/>
      <c r="Q32" s="30"/>
      <c r="R32" s="10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25">
        <v>4</v>
      </c>
      <c r="D33" s="26" t="s">
        <v>82</v>
      </c>
      <c r="E33" s="132">
        <v>8124.05</v>
      </c>
      <c r="F33" s="30"/>
      <c r="G33" s="31">
        <v>17</v>
      </c>
      <c r="H33" s="33" t="s">
        <v>83</v>
      </c>
      <c r="I33" s="147">
        <v>-1927.81</v>
      </c>
      <c r="J33" s="89"/>
      <c r="K33" s="77"/>
      <c r="L33" s="30" t="s">
        <v>84</v>
      </c>
      <c r="M33" s="27">
        <v>0</v>
      </c>
      <c r="N33" s="7"/>
      <c r="O33" s="98"/>
      <c r="P33" s="99"/>
      <c r="Q33" s="91"/>
      <c r="R33" s="10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25"/>
      <c r="D34" s="42" t="s">
        <v>85</v>
      </c>
      <c r="E34" s="132"/>
      <c r="F34" s="30"/>
      <c r="G34" s="43">
        <v>18</v>
      </c>
      <c r="H34" s="22" t="s">
        <v>86</v>
      </c>
      <c r="I34" s="149">
        <f>SUM(I32:I33)</f>
        <v>826.21</v>
      </c>
      <c r="J34" s="89"/>
      <c r="K34" s="77"/>
      <c r="L34" s="30" t="s">
        <v>87</v>
      </c>
      <c r="M34" s="100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25">
        <v>5</v>
      </c>
      <c r="D35" s="26" t="s">
        <v>88</v>
      </c>
      <c r="E35" s="132">
        <v>132.4</v>
      </c>
      <c r="F35" s="30"/>
      <c r="G35" s="43"/>
      <c r="H35" s="22"/>
      <c r="I35" s="149"/>
      <c r="J35" s="89"/>
      <c r="K35" s="77"/>
      <c r="L35" s="30"/>
      <c r="M35" s="27"/>
      <c r="N35" s="7"/>
      <c r="O35" s="30"/>
      <c r="P35" s="127" t="s">
        <v>180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25">
        <v>6</v>
      </c>
      <c r="D36" s="26" t="s">
        <v>89</v>
      </c>
      <c r="E36" s="132">
        <v>50.46</v>
      </c>
      <c r="F36" s="30"/>
      <c r="G36" s="44">
        <v>19</v>
      </c>
      <c r="H36" s="45" t="s">
        <v>90</v>
      </c>
      <c r="I36" s="152">
        <f>I29+I34</f>
        <v>8797.6699999999983</v>
      </c>
      <c r="J36" s="89"/>
      <c r="K36" s="77" t="s">
        <v>91</v>
      </c>
      <c r="L36" s="30"/>
      <c r="M36" s="27"/>
      <c r="N36" s="7"/>
      <c r="O36" s="30"/>
      <c r="P36" s="15" t="s">
        <v>92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25">
        <v>7</v>
      </c>
      <c r="D37" s="46" t="s">
        <v>93</v>
      </c>
      <c r="E37" s="132">
        <v>68066.31</v>
      </c>
      <c r="F37" s="30"/>
      <c r="G37" s="47"/>
      <c r="H37" s="16"/>
      <c r="I37" s="143"/>
      <c r="J37" s="89"/>
      <c r="K37" s="77" t="s">
        <v>94</v>
      </c>
      <c r="L37" s="30"/>
      <c r="M37" s="162">
        <v>2.2400000000000002</v>
      </c>
      <c r="N37" s="7"/>
      <c r="O37" s="30"/>
      <c r="P37" s="15" t="s">
        <v>61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25">
        <v>8</v>
      </c>
      <c r="D38" s="48" t="s">
        <v>95</v>
      </c>
      <c r="E38" s="133">
        <f>SUM(E30:E37)</f>
        <v>135620.47</v>
      </c>
      <c r="F38" s="30"/>
      <c r="G38" s="176" t="s">
        <v>96</v>
      </c>
      <c r="H38" s="177"/>
      <c r="I38" s="178"/>
      <c r="J38" s="89"/>
      <c r="K38" s="77"/>
      <c r="L38" s="30"/>
      <c r="M38" s="163"/>
      <c r="N38" s="7"/>
      <c r="O38" s="30"/>
      <c r="P38" s="15" t="s">
        <v>0</v>
      </c>
      <c r="Q38" s="10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25"/>
      <c r="D39" s="46"/>
      <c r="E39" s="132"/>
      <c r="F39" s="30"/>
      <c r="G39" s="185" t="str">
        <f>G9</f>
        <v>Per 31 Maret 2016</v>
      </c>
      <c r="H39" s="168"/>
      <c r="I39" s="186"/>
      <c r="J39" s="89"/>
      <c r="K39" s="77" t="s">
        <v>97</v>
      </c>
      <c r="L39" s="30"/>
      <c r="M39" s="163"/>
      <c r="N39" s="7"/>
      <c r="O39" s="30"/>
      <c r="P39" s="30"/>
      <c r="Q39" s="10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41" t="s">
        <v>98</v>
      </c>
      <c r="D40" s="39" t="s">
        <v>99</v>
      </c>
      <c r="E40" s="134"/>
      <c r="F40" s="30"/>
      <c r="G40" s="209" t="s">
        <v>100</v>
      </c>
      <c r="H40" s="210"/>
      <c r="I40" s="211"/>
      <c r="J40" s="89"/>
      <c r="K40" s="77" t="s">
        <v>101</v>
      </c>
      <c r="L40" s="30"/>
      <c r="M40" s="162">
        <v>0.18</v>
      </c>
      <c r="N40" s="7"/>
      <c r="O40" s="30"/>
      <c r="P40" s="30"/>
      <c r="Q40" s="10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102</v>
      </c>
      <c r="E41" s="132"/>
      <c r="F41" s="30"/>
      <c r="G41" s="49"/>
      <c r="H41" s="50" t="s">
        <v>13</v>
      </c>
      <c r="I41" s="20" t="str">
        <f>I12</f>
        <v>TW I - 2016</v>
      </c>
      <c r="J41" s="89"/>
      <c r="K41" s="77"/>
      <c r="L41" s="30"/>
      <c r="M41" s="159"/>
      <c r="N41" s="7"/>
      <c r="O41" s="30"/>
      <c r="P41" s="30"/>
      <c r="Q41" s="10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0" t="s">
        <v>46</v>
      </c>
      <c r="E42" s="132">
        <v>0</v>
      </c>
      <c r="F42" s="30"/>
      <c r="G42" s="195" t="s">
        <v>103</v>
      </c>
      <c r="H42" s="196"/>
      <c r="I42" s="197"/>
      <c r="J42" s="30"/>
      <c r="K42" s="77" t="s">
        <v>104</v>
      </c>
      <c r="L42" s="30"/>
      <c r="M42" s="159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0" t="s">
        <v>105</v>
      </c>
      <c r="E43" s="132">
        <v>8459.5</v>
      </c>
      <c r="F43" s="30"/>
      <c r="G43" s="51"/>
      <c r="H43" s="52"/>
      <c r="I43" s="81"/>
      <c r="J43" s="30"/>
      <c r="K43" s="77" t="s">
        <v>106</v>
      </c>
      <c r="L43" s="30"/>
      <c r="M43" s="159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3" t="s">
        <v>107</v>
      </c>
      <c r="E44" s="133">
        <f>SUM(E41:E43)</f>
        <v>8459.5</v>
      </c>
      <c r="F44" s="30"/>
      <c r="G44" s="54"/>
      <c r="H44" s="55"/>
      <c r="I44" s="71"/>
      <c r="J44" s="30"/>
      <c r="K44" s="77" t="s">
        <v>108</v>
      </c>
      <c r="L44" s="30"/>
      <c r="M44" s="164">
        <v>4336.78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6"/>
      <c r="D45" s="40"/>
      <c r="E45" s="132"/>
      <c r="F45" s="30"/>
      <c r="G45" s="54" t="s">
        <v>109</v>
      </c>
      <c r="H45" s="55"/>
      <c r="I45" s="153">
        <v>126161.73</v>
      </c>
      <c r="J45" s="30"/>
      <c r="K45" s="77"/>
      <c r="L45" s="30"/>
      <c r="M45" s="163"/>
      <c r="N45" s="7"/>
      <c r="O45" s="30"/>
      <c r="P45" s="30"/>
      <c r="Q45" s="10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7" t="s">
        <v>110</v>
      </c>
      <c r="D46" s="53" t="s">
        <v>111</v>
      </c>
      <c r="E46" s="134"/>
      <c r="F46" s="30"/>
      <c r="G46" s="54"/>
      <c r="H46" s="55"/>
      <c r="I46" s="84"/>
      <c r="J46" s="30"/>
      <c r="K46" s="77" t="s">
        <v>112</v>
      </c>
      <c r="L46" s="30"/>
      <c r="M46" s="162">
        <v>1.0154000000000001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113</v>
      </c>
      <c r="E47" s="132">
        <v>25000</v>
      </c>
      <c r="F47" s="30"/>
      <c r="G47" s="54" t="s">
        <v>114</v>
      </c>
      <c r="H47" s="55"/>
      <c r="I47" s="84"/>
      <c r="J47" s="30"/>
      <c r="K47" s="77"/>
      <c r="L47" s="30"/>
      <c r="M47" s="159"/>
      <c r="N47" s="7"/>
      <c r="O47" s="30"/>
      <c r="P47" s="30"/>
      <c r="Q47" s="10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0" t="s">
        <v>115</v>
      </c>
      <c r="E48" s="132">
        <v>0</v>
      </c>
      <c r="F48" s="30"/>
      <c r="G48" s="54"/>
      <c r="H48" s="55" t="s">
        <v>116</v>
      </c>
      <c r="I48" s="84"/>
      <c r="J48" s="30"/>
      <c r="K48" s="77" t="s">
        <v>117</v>
      </c>
      <c r="L48" s="30"/>
      <c r="M48" s="159"/>
      <c r="N48" s="7"/>
      <c r="O48" s="30"/>
      <c r="P48" s="30"/>
      <c r="Q48" s="10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118</v>
      </c>
      <c r="E49" s="132">
        <v>139541.44</v>
      </c>
      <c r="F49" s="30"/>
      <c r="G49" s="54"/>
      <c r="H49" s="58" t="s">
        <v>119</v>
      </c>
      <c r="I49" s="84"/>
      <c r="J49" s="30"/>
      <c r="K49" s="90" t="s">
        <v>120</v>
      </c>
      <c r="L49" s="101"/>
      <c r="M49" s="165">
        <v>1.06</v>
      </c>
      <c r="N49" s="7"/>
      <c r="O49" s="30"/>
      <c r="P49" s="30"/>
      <c r="Q49" s="10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121</v>
      </c>
      <c r="E50" s="133">
        <f>SUM(E47:E49)</f>
        <v>164541.44</v>
      </c>
      <c r="F50" s="30"/>
      <c r="G50" s="54"/>
      <c r="H50" s="58" t="s">
        <v>122</v>
      </c>
      <c r="I50" s="153">
        <v>15199.8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0"/>
      <c r="E51" s="134"/>
      <c r="F51" s="30"/>
      <c r="G51" s="54"/>
      <c r="H51" s="55" t="s">
        <v>123</v>
      </c>
      <c r="I51" s="84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59">
        <v>16</v>
      </c>
      <c r="D52" s="60" t="s">
        <v>124</v>
      </c>
      <c r="E52" s="135">
        <f>E38+E44+E50</f>
        <v>308621.41000000003</v>
      </c>
      <c r="F52" s="30"/>
      <c r="G52" s="54"/>
      <c r="H52" s="58" t="s">
        <v>125</v>
      </c>
      <c r="I52" s="84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1"/>
      <c r="D53" s="61"/>
      <c r="E53" s="136"/>
      <c r="F53" s="30"/>
      <c r="G53" s="54"/>
      <c r="H53" s="58" t="s">
        <v>126</v>
      </c>
      <c r="I53" s="157">
        <v>186.49</v>
      </c>
      <c r="J53" s="30"/>
      <c r="K53" s="30"/>
      <c r="L53" s="30"/>
      <c r="M53" s="30"/>
      <c r="N53" s="7"/>
      <c r="O53" s="102"/>
      <c r="P53" s="30"/>
      <c r="Q53" s="10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2" t="s">
        <v>127</v>
      </c>
      <c r="D54" s="63"/>
      <c r="E54" s="137"/>
      <c r="F54" s="30"/>
      <c r="G54" s="54"/>
      <c r="H54" s="58"/>
      <c r="I54" s="84"/>
      <c r="J54" s="30"/>
      <c r="K54" s="198" t="s">
        <v>128</v>
      </c>
      <c r="L54" s="199"/>
      <c r="M54" s="199"/>
      <c r="N54" s="7"/>
      <c r="O54" s="102"/>
      <c r="P54" s="30"/>
      <c r="Q54" s="208"/>
      <c r="R54" s="20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203" t="str">
        <f>C8</f>
        <v>Per 31 MARET 2016</v>
      </c>
      <c r="D55" s="204"/>
      <c r="E55" s="205"/>
      <c r="F55" s="30"/>
      <c r="G55" s="54" t="s">
        <v>129</v>
      </c>
      <c r="H55" s="55"/>
      <c r="I55" s="153">
        <f>I45-I50-I53</f>
        <v>110775.43999999999</v>
      </c>
      <c r="J55" s="30"/>
      <c r="K55" s="103"/>
      <c r="L55" s="104"/>
      <c r="M55" s="10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203" t="str">
        <f>C9</f>
        <v>TRIWULAN I TAHUN 2016</v>
      </c>
      <c r="D56" s="204"/>
      <c r="E56" s="205"/>
      <c r="F56" s="30"/>
      <c r="G56" s="54"/>
      <c r="H56" s="55"/>
      <c r="I56" s="84"/>
      <c r="J56" s="30"/>
      <c r="K56" s="214" t="s">
        <v>130</v>
      </c>
      <c r="L56" s="215"/>
      <c r="M56" s="216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4"/>
      <c r="D57" s="65"/>
      <c r="E57" s="138" t="s">
        <v>9</v>
      </c>
      <c r="F57" s="30"/>
      <c r="G57" s="206" t="s">
        <v>131</v>
      </c>
      <c r="H57" s="207"/>
      <c r="I57" s="207"/>
      <c r="J57" s="30"/>
      <c r="K57" s="217"/>
      <c r="L57" s="218"/>
      <c r="M57" s="219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66" t="s">
        <v>12</v>
      </c>
      <c r="D58" s="67" t="s">
        <v>13</v>
      </c>
      <c r="E58" s="139" t="str">
        <f>I12</f>
        <v>TW I - 2016</v>
      </c>
      <c r="F58" s="30"/>
      <c r="G58" s="54"/>
      <c r="H58" s="55"/>
      <c r="I58" s="71"/>
      <c r="J58" s="30"/>
      <c r="K58" s="106" t="s">
        <v>132</v>
      </c>
      <c r="L58" s="97"/>
      <c r="M58" s="107"/>
      <c r="N58" s="7"/>
      <c r="O58" s="10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69"/>
      <c r="D59" s="70"/>
      <c r="E59" s="140"/>
      <c r="F59" s="30"/>
      <c r="G59" s="54" t="s">
        <v>133</v>
      </c>
      <c r="H59" s="55"/>
      <c r="I59" s="84"/>
      <c r="J59" s="30"/>
      <c r="K59" s="35" t="s">
        <v>134</v>
      </c>
      <c r="L59" s="30" t="s">
        <v>135</v>
      </c>
      <c r="M59" s="220">
        <v>0.5</v>
      </c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3" t="s">
        <v>136</v>
      </c>
      <c r="E60" s="132"/>
      <c r="F60" s="30"/>
      <c r="G60" s="54"/>
      <c r="H60" s="55" t="s">
        <v>137</v>
      </c>
      <c r="I60" s="154">
        <v>178228.52</v>
      </c>
      <c r="J60" s="30"/>
      <c r="K60" s="35" t="s">
        <v>138</v>
      </c>
      <c r="L60" s="30" t="s">
        <v>139</v>
      </c>
      <c r="M60" s="221">
        <v>0.33500000000000002</v>
      </c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2" t="s">
        <v>140</v>
      </c>
      <c r="E61" s="132">
        <v>21371.87</v>
      </c>
      <c r="F61" s="30"/>
      <c r="G61" s="54"/>
      <c r="H61" s="55" t="s">
        <v>141</v>
      </c>
      <c r="I61" s="154">
        <v>13687.52</v>
      </c>
      <c r="J61" s="30"/>
      <c r="K61" s="109" t="s">
        <v>142</v>
      </c>
      <c r="L61" s="83" t="s">
        <v>143</v>
      </c>
      <c r="M61" s="222">
        <v>0.14000000000000001</v>
      </c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2" t="s">
        <v>144</v>
      </c>
      <c r="E62" s="132">
        <v>1927.82</v>
      </c>
      <c r="F62" s="30"/>
      <c r="G62" s="54"/>
      <c r="H62" s="55" t="s">
        <v>36</v>
      </c>
      <c r="I62" s="153">
        <f>+I60-I61</f>
        <v>164541</v>
      </c>
      <c r="J62" s="30"/>
      <c r="K62" s="109"/>
      <c r="L62" s="83"/>
      <c r="M62" s="110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2" t="s">
        <v>145</v>
      </c>
      <c r="E63" s="132">
        <v>7523.6</v>
      </c>
      <c r="F63" s="30"/>
      <c r="G63" s="54"/>
      <c r="H63" s="55"/>
      <c r="I63" s="154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2" t="s">
        <v>146</v>
      </c>
      <c r="E64" s="132">
        <v>2922.53</v>
      </c>
      <c r="F64" s="30"/>
      <c r="G64" s="54" t="s">
        <v>147</v>
      </c>
      <c r="H64" s="55" t="s">
        <v>148</v>
      </c>
      <c r="I64" s="154"/>
      <c r="J64" s="30"/>
      <c r="K64" s="111" t="s">
        <v>149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14" t="s">
        <v>150</v>
      </c>
      <c r="E65" s="141">
        <f>SUM(E61:E64)</f>
        <v>33745.82</v>
      </c>
      <c r="F65" s="30"/>
      <c r="G65" s="54"/>
      <c r="H65" s="55" t="s">
        <v>151</v>
      </c>
      <c r="I65" s="155">
        <v>15386.29</v>
      </c>
      <c r="J65" s="30"/>
      <c r="K65" s="213" t="s">
        <v>152</v>
      </c>
      <c r="L65" s="213"/>
      <c r="M65" s="213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2"/>
      <c r="E66" s="132"/>
      <c r="F66" s="30"/>
      <c r="G66" s="54"/>
      <c r="H66" s="55" t="s">
        <v>153</v>
      </c>
      <c r="I66" s="154">
        <v>25000</v>
      </c>
      <c r="J66" s="30"/>
      <c r="K66" s="213"/>
      <c r="L66" s="213"/>
      <c r="M66" s="213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14" t="s">
        <v>154</v>
      </c>
      <c r="E67" s="132"/>
      <c r="F67" s="30"/>
      <c r="G67" s="54"/>
      <c r="H67" s="55" t="s">
        <v>155</v>
      </c>
      <c r="I67" s="153">
        <v>25000</v>
      </c>
      <c r="J67" s="30"/>
      <c r="K67" s="213"/>
      <c r="L67" s="213"/>
      <c r="M67" s="213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2" t="s">
        <v>156</v>
      </c>
      <c r="E68" s="132">
        <v>8364.58</v>
      </c>
      <c r="F68" s="30"/>
      <c r="G68" s="54"/>
      <c r="H68" s="55" t="s">
        <v>157</v>
      </c>
      <c r="I68" s="154"/>
      <c r="J68" s="30"/>
      <c r="K68" s="213"/>
      <c r="L68" s="213"/>
      <c r="M68" s="213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2" t="s">
        <v>158</v>
      </c>
      <c r="E69" s="132">
        <v>52.44</v>
      </c>
      <c r="F69" s="30"/>
      <c r="G69" s="54"/>
      <c r="H69" s="55"/>
      <c r="I69" s="154"/>
      <c r="J69" s="30"/>
      <c r="K69" s="122"/>
      <c r="L69" s="122"/>
      <c r="M69" s="122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2" t="s">
        <v>159</v>
      </c>
      <c r="E70" s="132">
        <v>711.18</v>
      </c>
      <c r="F70" s="30"/>
      <c r="G70" s="54" t="s">
        <v>160</v>
      </c>
      <c r="H70" s="55" t="s">
        <v>161</v>
      </c>
      <c r="I70" s="153">
        <f>+I62-I67</f>
        <v>139541</v>
      </c>
      <c r="J70" s="30"/>
      <c r="K70" s="213" t="s">
        <v>162</v>
      </c>
      <c r="L70" s="213"/>
      <c r="M70" s="213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2" t="s">
        <v>163</v>
      </c>
      <c r="E71" s="132">
        <v>196.52</v>
      </c>
      <c r="F71" s="30"/>
      <c r="G71" s="115"/>
      <c r="H71" s="116"/>
      <c r="I71" s="156"/>
      <c r="J71" s="30"/>
      <c r="K71" s="213"/>
      <c r="L71" s="213"/>
      <c r="M71" s="213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2" t="s">
        <v>164</v>
      </c>
      <c r="E72" s="132">
        <v>0</v>
      </c>
      <c r="F72" s="30"/>
      <c r="G72" s="55"/>
      <c r="H72" s="55"/>
      <c r="I72" s="55"/>
      <c r="J72" s="30"/>
      <c r="K72" s="213"/>
      <c r="L72" s="213"/>
      <c r="M72" s="213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14" t="s">
        <v>165</v>
      </c>
      <c r="E73" s="141">
        <f>SUM(E68:E72)</f>
        <v>9324.7200000000012</v>
      </c>
      <c r="F73" s="30"/>
      <c r="G73" s="117"/>
      <c r="H73" s="55"/>
      <c r="I73" s="55"/>
      <c r="J73" s="30"/>
      <c r="K73" s="208"/>
      <c r="L73" s="208"/>
      <c r="M73" s="208"/>
      <c r="N73" s="7"/>
      <c r="O73" s="30"/>
      <c r="P73" s="30"/>
      <c r="Q73" s="30"/>
      <c r="R73" s="30"/>
      <c r="S73" s="10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2"/>
      <c r="E74" s="132"/>
      <c r="F74" s="30"/>
      <c r="G74" s="118"/>
      <c r="H74" s="118"/>
      <c r="I74" s="118"/>
      <c r="J74" s="30"/>
      <c r="K74" s="212" t="s">
        <v>166</v>
      </c>
      <c r="L74" s="212"/>
      <c r="M74" s="212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14" t="s">
        <v>167</v>
      </c>
      <c r="E75" s="141">
        <f>E65-E73</f>
        <v>24421.1</v>
      </c>
      <c r="F75" s="30"/>
      <c r="G75" s="119"/>
      <c r="H75" s="119"/>
      <c r="I75" s="119"/>
      <c r="J75" s="30"/>
      <c r="K75" s="212"/>
      <c r="L75" s="212"/>
      <c r="M75" s="212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2" t="s">
        <v>168</v>
      </c>
      <c r="E76" s="132">
        <v>50.05</v>
      </c>
      <c r="F76" s="30"/>
      <c r="G76" s="119"/>
      <c r="H76" s="119"/>
      <c r="I76" s="119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2" t="s">
        <v>169</v>
      </c>
      <c r="E77" s="132">
        <v>0</v>
      </c>
      <c r="F77" s="30"/>
      <c r="G77" s="119"/>
      <c r="H77" s="119"/>
      <c r="I77" s="119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0" t="s">
        <v>170</v>
      </c>
      <c r="E78" s="132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3" t="s">
        <v>171</v>
      </c>
      <c r="E79" s="133">
        <f>SUM(E75:E78)</f>
        <v>24471.149999999998</v>
      </c>
      <c r="F79" s="30"/>
      <c r="G79" s="119"/>
      <c r="H79" s="119"/>
      <c r="I79" s="119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20"/>
      <c r="D80" s="121"/>
      <c r="E80" s="142"/>
      <c r="F80" s="30"/>
      <c r="G80" s="119"/>
      <c r="H80" s="119"/>
      <c r="I80" s="119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143"/>
      <c r="F81" s="30"/>
      <c r="G81" s="119"/>
      <c r="H81" s="119"/>
      <c r="I81" s="119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143"/>
      <c r="F82" s="30"/>
      <c r="G82" s="208"/>
      <c r="H82" s="208"/>
      <c r="I82" s="208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143"/>
      <c r="F83" s="30"/>
      <c r="G83" s="212"/>
      <c r="H83" s="212"/>
      <c r="I83" s="212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143"/>
      <c r="F84" s="30"/>
      <c r="G84" s="212"/>
      <c r="H84" s="212"/>
      <c r="I84" s="212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143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143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143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143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143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143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143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143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14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14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14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14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14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14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143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14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14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144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144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144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144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144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144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144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144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144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144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144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144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144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144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144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144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144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144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144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144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144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144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144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144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144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144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144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144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144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23"/>
      <c r="B131" s="3"/>
      <c r="C131" s="3"/>
      <c r="D131" s="3"/>
      <c r="E131" s="14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>
      <c r="E132" s="144"/>
    </row>
    <row r="133" spans="1:203" s="3" customFormat="1">
      <c r="E133" s="144"/>
    </row>
    <row r="134" spans="1:203" s="3" customFormat="1">
      <c r="E134" s="144"/>
    </row>
    <row r="135" spans="1:203" s="3" customFormat="1">
      <c r="E135" s="144"/>
    </row>
    <row r="136" spans="1:203" s="3" customFormat="1">
      <c r="E136" s="144"/>
    </row>
    <row r="137" spans="1:203" s="3" customFormat="1">
      <c r="E137" s="144"/>
    </row>
    <row r="138" spans="1:203" s="3" customFormat="1">
      <c r="E138" s="144"/>
    </row>
    <row r="139" spans="1:203" s="3" customFormat="1">
      <c r="E139" s="144"/>
    </row>
    <row r="140" spans="1:203" s="3" customFormat="1">
      <c r="E140" s="144"/>
    </row>
    <row r="141" spans="1:203" s="3" customFormat="1">
      <c r="E141" s="144"/>
    </row>
    <row r="142" spans="1:203" s="3" customFormat="1">
      <c r="E142" s="144"/>
    </row>
    <row r="143" spans="1:203" s="3" customFormat="1">
      <c r="E143" s="144"/>
    </row>
    <row r="144" spans="1:203" s="3" customFormat="1">
      <c r="E144" s="144"/>
    </row>
    <row r="145" spans="5:5" s="3" customFormat="1">
      <c r="E145" s="144"/>
    </row>
    <row r="146" spans="5:5" s="3" customFormat="1">
      <c r="E146" s="144"/>
    </row>
    <row r="147" spans="5:5" s="3" customFormat="1">
      <c r="E147" s="144"/>
    </row>
    <row r="148" spans="5:5" s="3" customFormat="1">
      <c r="E148" s="144"/>
    </row>
    <row r="149" spans="5:5" s="3" customFormat="1">
      <c r="E149" s="144"/>
    </row>
    <row r="150" spans="5:5" s="3" customFormat="1">
      <c r="E150" s="144"/>
    </row>
    <row r="151" spans="5:5" s="3" customFormat="1">
      <c r="E151" s="144"/>
    </row>
    <row r="152" spans="5:5" s="3" customFormat="1">
      <c r="E152" s="144"/>
    </row>
    <row r="153" spans="5:5" s="3" customFormat="1">
      <c r="E153" s="144"/>
    </row>
    <row r="154" spans="5:5" s="3" customFormat="1">
      <c r="E154" s="144"/>
    </row>
    <row r="155" spans="5:5" s="3" customFormat="1">
      <c r="E155" s="144"/>
    </row>
    <row r="156" spans="5:5" s="3" customFormat="1">
      <c r="E156" s="144"/>
    </row>
    <row r="157" spans="5:5" s="3" customFormat="1">
      <c r="E157" s="144"/>
    </row>
    <row r="158" spans="5:5" s="3" customFormat="1">
      <c r="E158" s="144"/>
    </row>
    <row r="159" spans="5:5" s="3" customFormat="1">
      <c r="E159" s="144"/>
    </row>
    <row r="160" spans="5:5" s="3" customFormat="1">
      <c r="E160" s="144"/>
    </row>
    <row r="161" spans="5:5" s="3" customFormat="1">
      <c r="E161" s="144"/>
    </row>
    <row r="162" spans="5:5" s="3" customFormat="1">
      <c r="E162" s="144"/>
    </row>
    <row r="163" spans="5:5" s="3" customFormat="1">
      <c r="E163" s="144"/>
    </row>
    <row r="164" spans="5:5" s="3" customFormat="1">
      <c r="E164" s="144"/>
    </row>
    <row r="165" spans="5:5" s="3" customFormat="1">
      <c r="E165" s="144"/>
    </row>
    <row r="166" spans="5:5" s="3" customFormat="1">
      <c r="E166" s="144"/>
    </row>
    <row r="167" spans="5:5" s="3" customFormat="1">
      <c r="E167" s="144"/>
    </row>
    <row r="168" spans="5:5" s="3" customFormat="1">
      <c r="E168" s="144"/>
    </row>
    <row r="169" spans="5:5" s="3" customFormat="1">
      <c r="E169" s="144"/>
    </row>
    <row r="170" spans="5:5" s="3" customFormat="1">
      <c r="E170" s="144"/>
    </row>
    <row r="171" spans="5:5" s="3" customFormat="1">
      <c r="E171" s="144"/>
    </row>
    <row r="172" spans="5:5" s="3" customFormat="1">
      <c r="E172" s="144"/>
    </row>
    <row r="173" spans="5:5" s="3" customFormat="1">
      <c r="E173" s="144"/>
    </row>
    <row r="174" spans="5:5" s="3" customFormat="1">
      <c r="E174" s="144"/>
    </row>
    <row r="175" spans="5:5" s="3" customFormat="1">
      <c r="E175" s="144"/>
    </row>
    <row r="176" spans="5:5" s="3" customFormat="1">
      <c r="E176" s="144"/>
    </row>
    <row r="177" spans="5:5" s="3" customFormat="1">
      <c r="E177" s="144"/>
    </row>
    <row r="178" spans="5:5" s="3" customFormat="1">
      <c r="E178" s="144"/>
    </row>
    <row r="179" spans="5:5" s="3" customFormat="1">
      <c r="E179" s="144"/>
    </row>
    <row r="180" spans="5:5" s="3" customFormat="1">
      <c r="E180" s="144"/>
    </row>
    <row r="181" spans="5:5" s="3" customFormat="1">
      <c r="E181" s="144"/>
    </row>
    <row r="182" spans="5:5" s="3" customFormat="1">
      <c r="E182" s="144"/>
    </row>
    <row r="183" spans="5:5" s="3" customFormat="1">
      <c r="E183" s="144"/>
    </row>
    <row r="184" spans="5:5" s="3" customFormat="1">
      <c r="E184" s="144"/>
    </row>
    <row r="185" spans="5:5" s="3" customFormat="1">
      <c r="E185" s="144"/>
    </row>
    <row r="186" spans="5:5" s="3" customFormat="1">
      <c r="E186" s="144"/>
    </row>
    <row r="187" spans="5:5" s="3" customFormat="1">
      <c r="E187" s="144"/>
    </row>
    <row r="188" spans="5:5" s="3" customFormat="1">
      <c r="E188" s="144"/>
    </row>
    <row r="189" spans="5:5" s="3" customFormat="1">
      <c r="E189" s="144"/>
    </row>
    <row r="190" spans="5:5" s="3" customFormat="1">
      <c r="E190" s="144"/>
    </row>
    <row r="191" spans="5:5" s="3" customFormat="1">
      <c r="E191" s="144"/>
    </row>
    <row r="192" spans="5:5" s="3" customFormat="1">
      <c r="E192" s="144"/>
    </row>
    <row r="193" spans="3:5" s="3" customFormat="1">
      <c r="E193" s="144"/>
    </row>
    <row r="194" spans="3:5" s="3" customFormat="1">
      <c r="E194" s="144"/>
    </row>
    <row r="195" spans="3:5" s="3" customFormat="1">
      <c r="E195" s="144"/>
    </row>
    <row r="196" spans="3:5" s="3" customFormat="1">
      <c r="C196" s="124"/>
      <c r="E196" s="144"/>
    </row>
    <row r="197" spans="3:5" s="3" customFormat="1">
      <c r="E197" s="144"/>
    </row>
    <row r="198" spans="3:5" s="3" customFormat="1">
      <c r="E198" s="144"/>
    </row>
    <row r="199" spans="3:5" s="3" customFormat="1">
      <c r="E199" s="144"/>
    </row>
    <row r="200" spans="3:5" s="3" customFormat="1">
      <c r="E200" s="144"/>
    </row>
    <row r="201" spans="3:5" s="3" customFormat="1">
      <c r="E201" s="144"/>
    </row>
    <row r="202" spans="3:5" s="3" customFormat="1">
      <c r="E202" s="144"/>
    </row>
    <row r="203" spans="3:5" s="3" customFormat="1">
      <c r="E203" s="144"/>
    </row>
    <row r="204" spans="3:5" s="3" customFormat="1">
      <c r="E204" s="144"/>
    </row>
    <row r="205" spans="3:5" s="3" customFormat="1">
      <c r="E205" s="144"/>
    </row>
    <row r="206" spans="3:5" s="3" customFormat="1">
      <c r="E206" s="144"/>
    </row>
    <row r="207" spans="3:5" s="3" customFormat="1">
      <c r="E207" s="144"/>
    </row>
    <row r="208" spans="3:5" s="3" customFormat="1">
      <c r="E208" s="144"/>
    </row>
    <row r="209" spans="5:5" s="3" customFormat="1">
      <c r="E209" s="144"/>
    </row>
    <row r="210" spans="5:5" s="3" customFormat="1">
      <c r="E210" s="144"/>
    </row>
    <row r="211" spans="5:5" s="3" customFormat="1">
      <c r="E211" s="144"/>
    </row>
    <row r="212" spans="5:5" s="3" customFormat="1">
      <c r="E212" s="144"/>
    </row>
    <row r="213" spans="5:5" s="3" customFormat="1">
      <c r="E213" s="144"/>
    </row>
    <row r="214" spans="5:5" s="3" customFormat="1">
      <c r="E214" s="144"/>
    </row>
    <row r="215" spans="5:5" s="3" customFormat="1">
      <c r="E215" s="144"/>
    </row>
    <row r="216" spans="5:5" s="3" customFormat="1">
      <c r="E216" s="144"/>
    </row>
    <row r="217" spans="5:5" s="3" customFormat="1">
      <c r="E217" s="144"/>
    </row>
    <row r="218" spans="5:5" s="3" customFormat="1">
      <c r="E218" s="144"/>
    </row>
    <row r="219" spans="5:5" s="3" customFormat="1">
      <c r="E219" s="144"/>
    </row>
    <row r="220" spans="5:5" s="3" customFormat="1">
      <c r="E220" s="144"/>
    </row>
    <row r="221" spans="5:5" s="3" customFormat="1">
      <c r="E221" s="144"/>
    </row>
    <row r="222" spans="5:5" s="3" customFormat="1">
      <c r="E222" s="144"/>
    </row>
    <row r="223" spans="5:5" s="3" customFormat="1">
      <c r="E223" s="144"/>
    </row>
    <row r="224" spans="5:5" s="3" customFormat="1">
      <c r="E224" s="144"/>
    </row>
    <row r="225" spans="5:5" s="3" customFormat="1">
      <c r="E225" s="144"/>
    </row>
    <row r="226" spans="5:5" s="3" customFormat="1">
      <c r="E226" s="144"/>
    </row>
    <row r="227" spans="5:5" s="3" customFormat="1">
      <c r="E227" s="144"/>
    </row>
    <row r="228" spans="5:5" s="3" customFormat="1">
      <c r="E228" s="144"/>
    </row>
    <row r="229" spans="5:5" s="3" customFormat="1">
      <c r="E229" s="144"/>
    </row>
    <row r="230" spans="5:5" s="3" customFormat="1">
      <c r="E230" s="144"/>
    </row>
    <row r="231" spans="5:5" s="3" customFormat="1">
      <c r="E231" s="144"/>
    </row>
    <row r="232" spans="5:5" s="3" customFormat="1">
      <c r="E232" s="144"/>
    </row>
    <row r="233" spans="5:5" s="3" customFormat="1">
      <c r="E233" s="144"/>
    </row>
    <row r="234" spans="5:5" s="3" customFormat="1">
      <c r="E234" s="144"/>
    </row>
    <row r="235" spans="5:5" s="3" customFormat="1">
      <c r="E235" s="144"/>
    </row>
    <row r="236" spans="5:5" s="3" customFormat="1">
      <c r="E236" s="144"/>
    </row>
    <row r="237" spans="5:5" s="3" customFormat="1">
      <c r="E237" s="144"/>
    </row>
    <row r="238" spans="5:5" s="3" customFormat="1">
      <c r="E238" s="144"/>
    </row>
    <row r="239" spans="5:5" s="3" customFormat="1">
      <c r="E239" s="144"/>
    </row>
    <row r="240" spans="5:5" s="3" customFormat="1">
      <c r="E240" s="144"/>
    </row>
    <row r="241" spans="5:5" s="3" customFormat="1">
      <c r="E241" s="144"/>
    </row>
    <row r="242" spans="5:5" s="3" customFormat="1">
      <c r="E242" s="144"/>
    </row>
    <row r="243" spans="5:5" s="3" customFormat="1">
      <c r="E243" s="144"/>
    </row>
    <row r="244" spans="5:5" s="3" customFormat="1">
      <c r="E244" s="144"/>
    </row>
    <row r="245" spans="5:5" s="3" customFormat="1">
      <c r="E245" s="144"/>
    </row>
    <row r="246" spans="5:5" s="3" customFormat="1">
      <c r="E246" s="144"/>
    </row>
    <row r="247" spans="5:5" s="3" customFormat="1">
      <c r="E247" s="144"/>
    </row>
    <row r="248" spans="5:5" s="3" customFormat="1">
      <c r="E248" s="144"/>
    </row>
    <row r="249" spans="5:5" s="3" customFormat="1">
      <c r="E249" s="144"/>
    </row>
    <row r="250" spans="5:5" s="3" customFormat="1">
      <c r="E250" s="144"/>
    </row>
    <row r="251" spans="5:5" s="3" customFormat="1">
      <c r="E251" s="144"/>
    </row>
    <row r="252" spans="5:5" s="3" customFormat="1">
      <c r="E252" s="144"/>
    </row>
    <row r="253" spans="5:5" s="3" customFormat="1">
      <c r="E253" s="144"/>
    </row>
    <row r="254" spans="5:5" s="3" customFormat="1">
      <c r="E254" s="144"/>
    </row>
    <row r="255" spans="5:5" s="3" customFormat="1">
      <c r="E255" s="144"/>
    </row>
    <row r="256" spans="5:5" s="3" customFormat="1">
      <c r="E256" s="144"/>
    </row>
    <row r="257" spans="5:5" s="3" customFormat="1">
      <c r="E257" s="144"/>
    </row>
    <row r="258" spans="5:5" s="3" customFormat="1">
      <c r="E258" s="144"/>
    </row>
    <row r="259" spans="5:5" s="3" customFormat="1">
      <c r="E259" s="144"/>
    </row>
    <row r="260" spans="5:5" s="3" customFormat="1">
      <c r="E260" s="144"/>
    </row>
    <row r="261" spans="5:5" s="3" customFormat="1">
      <c r="E261" s="144"/>
    </row>
    <row r="262" spans="5:5" s="3" customFormat="1">
      <c r="E262" s="144"/>
    </row>
    <row r="263" spans="5:5" s="3" customFormat="1">
      <c r="E263" s="144"/>
    </row>
    <row r="264" spans="5:5" s="3" customFormat="1">
      <c r="E264" s="144"/>
    </row>
    <row r="265" spans="5:5" s="3" customFormat="1">
      <c r="E265" s="144"/>
    </row>
    <row r="266" spans="5:5" s="3" customFormat="1">
      <c r="E266" s="144"/>
    </row>
    <row r="267" spans="5:5" s="3" customFormat="1">
      <c r="E267" s="144"/>
    </row>
    <row r="268" spans="5:5" s="3" customFormat="1">
      <c r="E268" s="144"/>
    </row>
    <row r="269" spans="5:5" s="3" customFormat="1">
      <c r="E269" s="144"/>
    </row>
    <row r="270" spans="5:5" s="3" customFormat="1">
      <c r="E270" s="144"/>
    </row>
    <row r="271" spans="5:5" s="3" customFormat="1">
      <c r="E271" s="144"/>
    </row>
    <row r="272" spans="5:5" s="3" customFormat="1">
      <c r="E272" s="144"/>
    </row>
    <row r="273" spans="5:5" s="3" customFormat="1">
      <c r="E273" s="144"/>
    </row>
    <row r="274" spans="5:5" s="3" customFormat="1">
      <c r="E274" s="144"/>
    </row>
    <row r="275" spans="5:5" s="3" customFormat="1">
      <c r="E275" s="144"/>
    </row>
    <row r="276" spans="5:5" s="3" customFormat="1">
      <c r="E276" s="144"/>
    </row>
    <row r="277" spans="5:5" s="3" customFormat="1">
      <c r="E277" s="144"/>
    </row>
    <row r="278" spans="5:5" s="3" customFormat="1">
      <c r="E278" s="144"/>
    </row>
    <row r="279" spans="5:5" s="3" customFormat="1">
      <c r="E279" s="144"/>
    </row>
    <row r="280" spans="5:5" s="3" customFormat="1">
      <c r="E280" s="144"/>
    </row>
    <row r="281" spans="5:5" s="3" customFormat="1">
      <c r="E281" s="144"/>
    </row>
    <row r="282" spans="5:5" s="3" customFormat="1">
      <c r="E282" s="144"/>
    </row>
    <row r="283" spans="5:5" s="3" customFormat="1">
      <c r="E283" s="144"/>
    </row>
    <row r="284" spans="5:5" s="3" customFormat="1">
      <c r="E284" s="144"/>
    </row>
    <row r="285" spans="5:5" s="3" customFormat="1">
      <c r="E285" s="144"/>
    </row>
    <row r="286" spans="5:5" s="3" customFormat="1">
      <c r="E286" s="144"/>
    </row>
    <row r="287" spans="5:5" s="3" customFormat="1">
      <c r="E287" s="144"/>
    </row>
    <row r="288" spans="5:5" s="3" customFormat="1">
      <c r="E288" s="144"/>
    </row>
    <row r="289" spans="5:5" s="3" customFormat="1">
      <c r="E289" s="144"/>
    </row>
    <row r="290" spans="5:5" s="3" customFormat="1">
      <c r="E290" s="144"/>
    </row>
    <row r="291" spans="5:5" s="3" customFormat="1">
      <c r="E291" s="144"/>
    </row>
    <row r="292" spans="5:5" s="3" customFormat="1">
      <c r="E292" s="144"/>
    </row>
    <row r="293" spans="5:5" s="3" customFormat="1">
      <c r="E293" s="144"/>
    </row>
    <row r="294" spans="5:5" s="3" customFormat="1">
      <c r="E294" s="144"/>
    </row>
    <row r="295" spans="5:5" s="3" customFormat="1">
      <c r="E295" s="144"/>
    </row>
    <row r="296" spans="5:5" s="3" customFormat="1">
      <c r="E296" s="144"/>
    </row>
    <row r="297" spans="5:5" s="3" customFormat="1">
      <c r="E297" s="144"/>
    </row>
    <row r="298" spans="5:5" s="3" customFormat="1">
      <c r="E298" s="144"/>
    </row>
    <row r="299" spans="5:5" s="3" customFormat="1">
      <c r="E299" s="144"/>
    </row>
    <row r="300" spans="5:5" s="3" customFormat="1">
      <c r="E300" s="144"/>
    </row>
    <row r="301" spans="5:5" s="3" customFormat="1">
      <c r="E301" s="144"/>
    </row>
    <row r="302" spans="5:5" s="3" customFormat="1">
      <c r="E302" s="144"/>
    </row>
    <row r="303" spans="5:5" s="3" customFormat="1">
      <c r="E303" s="144"/>
    </row>
    <row r="304" spans="5:5" s="3" customFormat="1">
      <c r="E304" s="144"/>
    </row>
    <row r="305" spans="5:5" s="3" customFormat="1">
      <c r="E305" s="144"/>
    </row>
    <row r="306" spans="5:5" s="3" customFormat="1">
      <c r="E306" s="144"/>
    </row>
    <row r="307" spans="5:5" s="3" customFormat="1">
      <c r="E307" s="144"/>
    </row>
    <row r="308" spans="5:5" s="3" customFormat="1">
      <c r="E308" s="144"/>
    </row>
    <row r="309" spans="5:5" s="3" customFormat="1">
      <c r="E309" s="144"/>
    </row>
    <row r="310" spans="5:5" s="3" customFormat="1">
      <c r="E310" s="144"/>
    </row>
    <row r="311" spans="5:5" s="3" customFormat="1">
      <c r="E311" s="144"/>
    </row>
    <row r="312" spans="5:5" s="3" customFormat="1">
      <c r="E312" s="144"/>
    </row>
    <row r="313" spans="5:5" s="3" customFormat="1">
      <c r="E313" s="144"/>
    </row>
    <row r="314" spans="5:5" s="3" customFormat="1">
      <c r="E314" s="144"/>
    </row>
    <row r="315" spans="5:5" s="3" customFormat="1">
      <c r="E315" s="144"/>
    </row>
    <row r="316" spans="5:5" s="3" customFormat="1">
      <c r="E316" s="144"/>
    </row>
    <row r="317" spans="5:5" s="3" customFormat="1">
      <c r="E317" s="144"/>
    </row>
    <row r="318" spans="5:5" s="3" customFormat="1">
      <c r="E318" s="144"/>
    </row>
    <row r="319" spans="5:5" s="3" customFormat="1">
      <c r="E319" s="144"/>
    </row>
    <row r="320" spans="5:5" s="3" customFormat="1">
      <c r="E320" s="144"/>
    </row>
    <row r="321" spans="5:5" s="3" customFormat="1">
      <c r="E321" s="144"/>
    </row>
    <row r="322" spans="5:5" s="3" customFormat="1">
      <c r="E322" s="144"/>
    </row>
    <row r="323" spans="5:5" s="3" customFormat="1">
      <c r="E323" s="144"/>
    </row>
    <row r="324" spans="5:5" s="3" customFormat="1">
      <c r="E324" s="144"/>
    </row>
    <row r="325" spans="5:5" s="3" customFormat="1">
      <c r="E325" s="144"/>
    </row>
    <row r="326" spans="5:5" s="3" customFormat="1">
      <c r="E326" s="144"/>
    </row>
    <row r="327" spans="5:5" s="3" customFormat="1">
      <c r="E327" s="144"/>
    </row>
    <row r="328" spans="5:5" s="3" customFormat="1">
      <c r="E328" s="144"/>
    </row>
    <row r="329" spans="5:5" s="3" customFormat="1">
      <c r="E329" s="144"/>
    </row>
    <row r="330" spans="5:5" s="3" customFormat="1">
      <c r="E330" s="144"/>
    </row>
    <row r="331" spans="5:5" s="3" customFormat="1">
      <c r="E331" s="144"/>
    </row>
    <row r="332" spans="5:5" s="3" customFormat="1">
      <c r="E332" s="144"/>
    </row>
    <row r="333" spans="5:5" s="3" customFormat="1">
      <c r="E333" s="144"/>
    </row>
    <row r="334" spans="5:5" s="3" customFormat="1">
      <c r="E334" s="144"/>
    </row>
    <row r="335" spans="5:5" s="3" customFormat="1">
      <c r="E335" s="144"/>
    </row>
    <row r="336" spans="5:5" s="3" customFormat="1">
      <c r="E336" s="144"/>
    </row>
    <row r="337" spans="5:5" s="3" customFormat="1">
      <c r="E337" s="144"/>
    </row>
    <row r="338" spans="5:5" s="3" customFormat="1">
      <c r="E338" s="144"/>
    </row>
    <row r="339" spans="5:5" s="3" customFormat="1">
      <c r="E339" s="144"/>
    </row>
    <row r="340" spans="5:5" s="3" customFormat="1">
      <c r="E340" s="144"/>
    </row>
    <row r="341" spans="5:5" s="3" customFormat="1">
      <c r="E341" s="144"/>
    </row>
    <row r="342" spans="5:5" s="3" customFormat="1">
      <c r="E342" s="144"/>
    </row>
    <row r="343" spans="5:5" s="3" customFormat="1">
      <c r="E343" s="144"/>
    </row>
    <row r="344" spans="5:5" s="3" customFormat="1">
      <c r="E344" s="144"/>
    </row>
    <row r="345" spans="5:5" s="3" customFormat="1">
      <c r="E345" s="144"/>
    </row>
    <row r="346" spans="5:5" s="3" customFormat="1">
      <c r="E346" s="144"/>
    </row>
    <row r="347" spans="5:5" s="3" customFormat="1">
      <c r="E347" s="144"/>
    </row>
    <row r="348" spans="5:5" s="3" customFormat="1">
      <c r="E348" s="144"/>
    </row>
    <row r="349" spans="5:5" s="3" customFormat="1">
      <c r="E349" s="144"/>
    </row>
    <row r="350" spans="5:5" s="3" customFormat="1">
      <c r="E350" s="144"/>
    </row>
    <row r="351" spans="5:5" s="3" customFormat="1">
      <c r="E351" s="144"/>
    </row>
    <row r="352" spans="5:5" s="3" customFormat="1">
      <c r="E352" s="144"/>
    </row>
    <row r="353" spans="5:5" s="3" customFormat="1">
      <c r="E353" s="144"/>
    </row>
    <row r="354" spans="5:5" s="3" customFormat="1">
      <c r="E354" s="144"/>
    </row>
    <row r="355" spans="5:5" s="3" customFormat="1">
      <c r="E355" s="144"/>
    </row>
    <row r="356" spans="5:5" s="3" customFormat="1">
      <c r="E356" s="144"/>
    </row>
    <row r="357" spans="5:5" s="3" customFormat="1">
      <c r="E357" s="144"/>
    </row>
    <row r="358" spans="5:5" s="3" customFormat="1">
      <c r="E358" s="144"/>
    </row>
    <row r="359" spans="5:5" s="3" customFormat="1">
      <c r="E359" s="144"/>
    </row>
    <row r="360" spans="5:5" s="3" customFormat="1">
      <c r="E360" s="144"/>
    </row>
    <row r="361" spans="5:5" s="3" customFormat="1">
      <c r="E361" s="144"/>
    </row>
    <row r="362" spans="5:5" s="3" customFormat="1">
      <c r="E362" s="144"/>
    </row>
    <row r="363" spans="5:5" s="3" customFormat="1">
      <c r="E363" s="144"/>
    </row>
    <row r="364" spans="5:5" s="3" customFormat="1">
      <c r="E364" s="144"/>
    </row>
    <row r="365" spans="5:5" s="3" customFormat="1">
      <c r="E365" s="144"/>
    </row>
    <row r="366" spans="5:5" s="3" customFormat="1">
      <c r="E366" s="144"/>
    </row>
    <row r="367" spans="5:5" s="3" customFormat="1">
      <c r="E367" s="144"/>
    </row>
    <row r="368" spans="5:5" s="3" customFormat="1">
      <c r="E368" s="144"/>
    </row>
    <row r="369" spans="5:5" s="3" customFormat="1">
      <c r="E369" s="144"/>
    </row>
    <row r="370" spans="5:5" s="3" customFormat="1">
      <c r="E370" s="144"/>
    </row>
    <row r="371" spans="5:5" s="3" customFormat="1">
      <c r="E371" s="144"/>
    </row>
    <row r="372" spans="5:5" s="3" customFormat="1">
      <c r="E372" s="144"/>
    </row>
    <row r="373" spans="5:5" s="3" customFormat="1">
      <c r="E373" s="144"/>
    </row>
    <row r="374" spans="5:5" s="3" customFormat="1">
      <c r="E374" s="144"/>
    </row>
    <row r="375" spans="5:5" s="3" customFormat="1">
      <c r="E375" s="144"/>
    </row>
    <row r="376" spans="5:5" s="3" customFormat="1">
      <c r="E376" s="144"/>
    </row>
    <row r="377" spans="5:5" s="3" customFormat="1">
      <c r="E377" s="144"/>
    </row>
    <row r="378" spans="5:5" s="3" customFormat="1">
      <c r="E378" s="144"/>
    </row>
    <row r="379" spans="5:5" s="3" customFormat="1">
      <c r="E379" s="144"/>
    </row>
    <row r="380" spans="5:5" s="3" customFormat="1">
      <c r="E380" s="144"/>
    </row>
    <row r="381" spans="5:5" s="3" customFormat="1">
      <c r="E381" s="144"/>
    </row>
    <row r="382" spans="5:5" s="3" customFormat="1">
      <c r="E382" s="144"/>
    </row>
    <row r="383" spans="5:5" s="3" customFormat="1">
      <c r="E383" s="144"/>
    </row>
    <row r="384" spans="5:5" s="3" customFormat="1">
      <c r="E384" s="144"/>
    </row>
    <row r="385" spans="5:5" s="3" customFormat="1">
      <c r="E385" s="144"/>
    </row>
    <row r="386" spans="5:5" s="3" customFormat="1">
      <c r="E386" s="144"/>
    </row>
    <row r="387" spans="5:5" s="3" customFormat="1">
      <c r="E387" s="144"/>
    </row>
    <row r="388" spans="5:5" s="3" customFormat="1">
      <c r="E388" s="144"/>
    </row>
    <row r="389" spans="5:5" s="3" customFormat="1">
      <c r="E389" s="144"/>
    </row>
    <row r="390" spans="5:5" s="3" customFormat="1">
      <c r="E390" s="144"/>
    </row>
    <row r="391" spans="5:5" s="3" customFormat="1">
      <c r="E391" s="144"/>
    </row>
    <row r="392" spans="5:5" s="3" customFormat="1">
      <c r="E392" s="144"/>
    </row>
    <row r="393" spans="5:5" s="3" customFormat="1">
      <c r="E393" s="144"/>
    </row>
    <row r="394" spans="5:5" s="3" customFormat="1">
      <c r="E394" s="144"/>
    </row>
    <row r="395" spans="5:5" s="3" customFormat="1">
      <c r="E395" s="144"/>
    </row>
    <row r="396" spans="5:5" s="3" customFormat="1">
      <c r="E396" s="144"/>
    </row>
    <row r="397" spans="5:5" s="3" customFormat="1">
      <c r="E397" s="144"/>
    </row>
    <row r="398" spans="5:5" s="3" customFormat="1">
      <c r="E398" s="144"/>
    </row>
    <row r="399" spans="5:5" s="3" customFormat="1">
      <c r="E399" s="144"/>
    </row>
    <row r="400" spans="5:5" s="3" customFormat="1">
      <c r="E400" s="144"/>
    </row>
    <row r="401" spans="5:5" s="3" customFormat="1">
      <c r="E401" s="144"/>
    </row>
    <row r="402" spans="5:5" s="3" customFormat="1">
      <c r="E402" s="144"/>
    </row>
    <row r="403" spans="5:5" s="3" customFormat="1">
      <c r="E403" s="144"/>
    </row>
    <row r="404" spans="5:5" s="3" customFormat="1">
      <c r="E404" s="144"/>
    </row>
    <row r="405" spans="5:5" s="3" customFormat="1">
      <c r="E405" s="144"/>
    </row>
    <row r="406" spans="5:5" s="3" customFormat="1">
      <c r="E406" s="144"/>
    </row>
    <row r="407" spans="5:5" s="3" customFormat="1">
      <c r="E407" s="144"/>
    </row>
    <row r="408" spans="5:5" s="3" customFormat="1">
      <c r="E408" s="144"/>
    </row>
    <row r="409" spans="5:5" s="3" customFormat="1">
      <c r="E409" s="144"/>
    </row>
    <row r="410" spans="5:5" s="3" customFormat="1">
      <c r="E410" s="144"/>
    </row>
    <row r="411" spans="5:5" s="3" customFormat="1">
      <c r="E411" s="144"/>
    </row>
    <row r="412" spans="5:5" s="3" customFormat="1">
      <c r="E412" s="144"/>
    </row>
    <row r="413" spans="5:5" s="3" customFormat="1">
      <c r="E413" s="144"/>
    </row>
    <row r="414" spans="5:5" s="3" customFormat="1">
      <c r="E414" s="144"/>
    </row>
    <row r="415" spans="5:5" s="3" customFormat="1">
      <c r="E415" s="144"/>
    </row>
    <row r="416" spans="5:5" s="3" customFormat="1">
      <c r="E416" s="144"/>
    </row>
    <row r="417" spans="5:5" s="3" customFormat="1">
      <c r="E417" s="144"/>
    </row>
    <row r="418" spans="5:5" s="3" customFormat="1">
      <c r="E418" s="144"/>
    </row>
    <row r="419" spans="5:5" s="3" customFormat="1">
      <c r="E419" s="144"/>
    </row>
    <row r="420" spans="5:5" s="3" customFormat="1">
      <c r="E420" s="144"/>
    </row>
    <row r="421" spans="5:5" s="3" customFormat="1">
      <c r="E421" s="144"/>
    </row>
    <row r="422" spans="5:5" s="3" customFormat="1">
      <c r="E422" s="144"/>
    </row>
    <row r="423" spans="5:5" s="3" customFormat="1">
      <c r="E423" s="144"/>
    </row>
    <row r="424" spans="5:5" s="3" customFormat="1">
      <c r="E424" s="144"/>
    </row>
    <row r="425" spans="5:5" s="3" customFormat="1">
      <c r="E425" s="144"/>
    </row>
    <row r="426" spans="5:5" s="3" customFormat="1">
      <c r="E426" s="144"/>
    </row>
    <row r="427" spans="5:5" s="3" customFormat="1">
      <c r="E427" s="144"/>
    </row>
    <row r="428" spans="5:5" s="3" customFormat="1">
      <c r="E428" s="144"/>
    </row>
    <row r="429" spans="5:5" s="3" customFormat="1">
      <c r="E429" s="144"/>
    </row>
    <row r="430" spans="5:5" s="3" customFormat="1">
      <c r="E430" s="144"/>
    </row>
    <row r="431" spans="5:5" s="3" customFormat="1">
      <c r="E431" s="144"/>
    </row>
    <row r="432" spans="5:5" s="3" customFormat="1">
      <c r="E432" s="144"/>
    </row>
    <row r="433" spans="5:5" s="3" customFormat="1">
      <c r="E433" s="144"/>
    </row>
    <row r="434" spans="5:5" s="3" customFormat="1">
      <c r="E434" s="144"/>
    </row>
    <row r="435" spans="5:5" s="3" customFormat="1">
      <c r="E435" s="144"/>
    </row>
    <row r="436" spans="5:5" s="3" customFormat="1">
      <c r="E436" s="144"/>
    </row>
    <row r="437" spans="5:5" s="3" customFormat="1">
      <c r="E437" s="144"/>
    </row>
    <row r="438" spans="5:5" s="3" customFormat="1">
      <c r="E438" s="144"/>
    </row>
    <row r="439" spans="5:5" s="3" customFormat="1">
      <c r="E439" s="144"/>
    </row>
  </sheetData>
  <mergeCells count="41">
    <mergeCell ref="G83:I84"/>
    <mergeCell ref="K74:M75"/>
    <mergeCell ref="K70:M72"/>
    <mergeCell ref="K65:M68"/>
    <mergeCell ref="K56:M57"/>
    <mergeCell ref="G82:I82"/>
    <mergeCell ref="K73:M73"/>
    <mergeCell ref="K54:M54"/>
    <mergeCell ref="O19:R19"/>
    <mergeCell ref="C55:E55"/>
    <mergeCell ref="C56:E56"/>
    <mergeCell ref="G57:I57"/>
    <mergeCell ref="Q54:R54"/>
    <mergeCell ref="K28:L28"/>
    <mergeCell ref="G38:I38"/>
    <mergeCell ref="G39:I39"/>
    <mergeCell ref="G40:I40"/>
    <mergeCell ref="G42:I42"/>
    <mergeCell ref="C10:E10"/>
    <mergeCell ref="G10:I10"/>
    <mergeCell ref="K10:L10"/>
    <mergeCell ref="K12:M12"/>
    <mergeCell ref="O15:R15"/>
    <mergeCell ref="C8:E8"/>
    <mergeCell ref="G8:I8"/>
    <mergeCell ref="K8:M8"/>
    <mergeCell ref="C9:E9"/>
    <mergeCell ref="G9:I9"/>
    <mergeCell ref="K9:M9"/>
    <mergeCell ref="AI3:AM3"/>
    <mergeCell ref="C4:R4"/>
    <mergeCell ref="C7:E7"/>
    <mergeCell ref="G7:I7"/>
    <mergeCell ref="K7:M7"/>
    <mergeCell ref="O7:R7"/>
    <mergeCell ref="C2:R2"/>
    <mergeCell ref="U2:AB2"/>
    <mergeCell ref="AD2:AG2"/>
    <mergeCell ref="C3:R3"/>
    <mergeCell ref="U3:AB3"/>
    <mergeCell ref="AD3:AG3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 r:id="rId1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Manager/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SUBDIT II</dc:creator>
  <cp:keywords/>
  <dc:description/>
  <cp:lastModifiedBy>andy</cp:lastModifiedBy>
  <cp:revision/>
  <dcterms:created xsi:type="dcterms:W3CDTF">2014-10-30T08:33:29Z</dcterms:created>
  <dcterms:modified xsi:type="dcterms:W3CDTF">2016-05-02T05:05:18Z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